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8_{AD454A01-DFC6-484D-BA25-3EFA43C18A5B}" xr6:coauthVersionLast="47" xr6:coauthVersionMax="47" xr10:uidLastSave="{00000000-0000-0000-0000-000000000000}"/>
  <bookViews>
    <workbookView xWindow="75" yWindow="4785" windowWidth="29595" windowHeight="15375" activeTab="2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Input'!$A$1:$H$47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5" l="1"/>
  <c r="D84" i="4"/>
  <c r="D64" i="4"/>
  <c r="D82" i="4"/>
  <c r="D83" i="4"/>
  <c r="D63" i="4"/>
  <c r="D65" i="4"/>
  <c r="D80" i="4"/>
  <c r="D81" i="4"/>
  <c r="D61" i="4"/>
  <c r="D62" i="4"/>
  <c r="D79" i="4"/>
  <c r="D60" i="4"/>
  <c r="D78" i="4"/>
  <c r="D59" i="4"/>
  <c r="D77" i="4" l="1"/>
  <c r="D58" i="4"/>
  <c r="E13" i="4" l="1"/>
  <c r="D13" i="4"/>
  <c r="H14" i="4"/>
  <c r="G14" i="4"/>
  <c r="E12" i="4"/>
  <c r="D12" i="4"/>
  <c r="G15" i="4" l="1"/>
  <c r="D14" i="4"/>
  <c r="E14" i="4"/>
  <c r="D75" i="4"/>
  <c r="D76" i="4"/>
  <c r="D57" i="4"/>
  <c r="D15" i="4" l="1"/>
  <c r="C73" i="4"/>
  <c r="B73" i="4"/>
  <c r="B7" i="4" l="1"/>
  <c r="A67" i="4"/>
  <c r="A48" i="4"/>
  <c r="B13" i="3"/>
  <c r="B50" i="4"/>
  <c r="M16" i="5" l="1"/>
  <c r="B51" i="4" l="1"/>
  <c r="C51" i="4"/>
  <c r="B52" i="4"/>
  <c r="C52" i="4"/>
  <c r="B53" i="4"/>
  <c r="C53" i="4"/>
  <c r="B54" i="4"/>
  <c r="C54" i="4"/>
  <c r="C50" i="4"/>
  <c r="C70" i="4"/>
  <c r="C71" i="4"/>
  <c r="C72" i="4"/>
  <c r="C69" i="4"/>
  <c r="B70" i="4"/>
  <c r="B71" i="4"/>
  <c r="B72" i="4"/>
  <c r="N6" i="4" s="1"/>
  <c r="B69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69" i="4"/>
  <c r="D72" i="4"/>
  <c r="D50" i="4"/>
  <c r="D71" i="4"/>
  <c r="D74" i="4"/>
  <c r="D70" i="4"/>
  <c r="D73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<sst xmlns="http://schemas.openxmlformats.org/spreadsheetml/2006/main" count="151" uniqueCount="54">
  <si>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</si>
  <si>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</si>
  <si>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</si>
  <si>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</si>
  <si>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</si>
  <si>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</si>
  <si>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</si>
  <si>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</si>
  <si>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</si>
  <si>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</si>
  <si>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</si>
  <si>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</si>
  <si>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</si>
  <si>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</si>
  <si>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</si>
  <si>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</si>
  <si>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</si>
  <si>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</si>
  <si>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</si>
  <si>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</si>
  <si>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</si>
  <si>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</si>
  <si>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</si>
  <si>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</si>
  <si>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</si>
  <si>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</si>
  <si>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</si>
  <si>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</si>
  <si>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</si>
  <si>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</si>
  <si>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</si>
  <si>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</si>
  <si>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</si>
  <si>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</si>
  <si>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</si>
  <si>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</si>
  <si>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</si>
  <si>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</si>
  <si>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</si>
  <si>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</si>
  <si>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</si>
  <si>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</si>
  <si>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</si>
  <si>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</si>
  <si>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</si>
  <si>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</si>
  <si>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</si>
  <si>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</si>
  <si>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</si>
  <si>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</si>
  <si>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</si>
  <si>
    <t>January</t>
  </si>
  <si>
    <t>Current Year (2020/21)</t>
  </si>
  <si>
    <t>Prior Year (2019/20)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</si>
</sst>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ont="1" applyAlignment="1">
      <alignment horizontal="left"/>
    </xf>
    <xf numFmtId="0" fontId="8" fillId="4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Summary!$A$67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Summary!$A$69:$A$75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Summary!$C$69:$C$75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Summary!$A$69:$A$75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Summary!$B$69:$B$75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89"/>
  <sheetViews>
    <sheetView topLeftCell="A19" zoomScale="90" zoomScaleNormal="90" zoomScaleSheetLayoutView="90" workbookViewId="0">
      <selection activeCell="C85" sqref="C8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38</v>
      </c>
      <c r="C4" s="11"/>
      <c r="D4" s="55" t="s">
        <v>6</v>
      </c>
      <c r="E4" s="55"/>
      <c r="F4" s="16"/>
      <c r="G4" s="55" t="s">
        <v>7</v>
      </c>
      <c r="H4" s="55"/>
      <c r="I4" s="16"/>
      <c r="J4" s="55" t="s">
        <v>8</v>
      </c>
      <c r="K4" s="55"/>
      <c r="L4" s="16"/>
      <c r="M4" s="55" t="s">
        <v>2</v>
      </c>
      <c r="N4" s="55"/>
      <c r="O4" s="16"/>
      <c r="P4" s="55" t="s">
        <v>9</v>
      </c>
      <c r="Q4" s="55"/>
      <c r="R4" s="16"/>
      <c r="S4" s="55" t="s">
        <v>10</v>
      </c>
      <c r="T4" s="55"/>
      <c r="U4" s="16"/>
      <c r="V4" s="55" t="s">
        <v>11</v>
      </c>
      <c r="W4" s="55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A67</f>
        <v>Non-Residential Deliveries (kWh)</v>
      </c>
      <c r="C6" s="11"/>
      <c r="D6" s="15">
        <f>C69</f>
        <v>476112</v>
      </c>
      <c r="E6" s="14">
        <f>B69</f>
        <v>478521</v>
      </c>
      <c r="G6" s="15">
        <f>C70</f>
        <v>518215</v>
      </c>
      <c r="H6" s="14">
        <f>B70</f>
        <v>491644</v>
      </c>
      <c r="J6" s="15">
        <f>C71</f>
        <v>465518</v>
      </c>
      <c r="K6" s="14">
        <f>B71</f>
        <v>450294</v>
      </c>
      <c r="M6" s="15">
        <f>C72</f>
        <v>679342</v>
      </c>
      <c r="N6" s="14">
        <f>B72</f>
        <v>494447</v>
      </c>
      <c r="P6" s="15">
        <f>C73</f>
        <v>927597</v>
      </c>
      <c r="Q6" s="14">
        <f>B73</f>
        <v>643205</v>
      </c>
      <c r="S6" s="15">
        <f>C74</f>
        <v>1559898</v>
      </c>
      <c r="T6" s="14">
        <f>B74</f>
        <v>1114742</v>
      </c>
      <c r="V6" s="15">
        <f>C75</f>
        <v>1540109</v>
      </c>
      <c r="W6" s="14">
        <f>B75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40</v>
      </c>
      <c r="C8" s="11"/>
      <c r="D8" s="56">
        <f>E7/D7-1</f>
        <v>-8.3664774737796099E-3</v>
      </c>
      <c r="E8" s="56"/>
      <c r="F8" s="19"/>
      <c r="G8" s="56">
        <f>H7/G7-1</f>
        <v>-3.6395599018103408E-2</v>
      </c>
      <c r="H8" s="56"/>
      <c r="I8" s="19"/>
      <c r="J8" s="56">
        <f>K7/J7-1</f>
        <v>4.0033437101960612E-3</v>
      </c>
      <c r="K8" s="56"/>
      <c r="L8" s="19"/>
      <c r="M8" s="56">
        <f>N7/M7-1</f>
        <v>-0.21417491079250439</v>
      </c>
      <c r="N8" s="56"/>
      <c r="O8" s="19"/>
      <c r="P8" s="56">
        <f>Q7/P7-1</f>
        <v>-5.6147358546609349E-2</v>
      </c>
      <c r="Q8" s="56"/>
      <c r="R8" s="19"/>
      <c r="S8" s="56">
        <f>T7/S7-1</f>
        <v>-1.5546282263544708E-2</v>
      </c>
      <c r="T8" s="56"/>
      <c r="U8" s="19"/>
      <c r="V8" s="56">
        <f>W7/V7-1</f>
        <v>4.0619077700568607E-2</v>
      </c>
      <c r="W8" s="56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38</v>
      </c>
      <c r="C11" s="11"/>
      <c r="D11" s="55" t="s">
        <v>44</v>
      </c>
      <c r="E11" s="55"/>
      <c r="F11" s="48"/>
      <c r="G11" s="55" t="s">
        <v>45</v>
      </c>
      <c r="H11" s="55"/>
      <c r="I11" s="48"/>
      <c r="J11" s="55" t="s">
        <v>46</v>
      </c>
      <c r="K11" s="55"/>
      <c r="L11" s="48"/>
      <c r="M11" s="55" t="s">
        <v>47</v>
      </c>
      <c r="N11" s="55"/>
      <c r="O11" s="48"/>
      <c r="P11" s="55"/>
      <c r="Q11" s="55"/>
      <c r="R11" s="48"/>
      <c r="S11" s="55"/>
      <c r="T11" s="55"/>
      <c r="U11" s="48"/>
      <c r="V11" s="55"/>
      <c r="W11" s="55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48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>
        <v>236074</v>
      </c>
      <c r="K12" s="14">
        <v>420756</v>
      </c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49</v>
      </c>
      <c r="C13" s="11"/>
      <c r="D13" s="15">
        <f>C75</f>
        <v>1540109</v>
      </c>
      <c r="E13" s="14">
        <f>B75</f>
        <v>1207707</v>
      </c>
      <c r="G13" s="15">
        <v>619499</v>
      </c>
      <c r="H13" s="14">
        <v>456173</v>
      </c>
      <c r="J13" s="15">
        <v>508665</v>
      </c>
      <c r="K13" s="14">
        <v>345799</v>
      </c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50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40</v>
      </c>
      <c r="C15" s="11"/>
      <c r="D15" s="56">
        <f>E14/D14-1</f>
        <v>4.0619077700568607E-2</v>
      </c>
      <c r="E15" s="56"/>
      <c r="F15" s="19"/>
      <c r="G15" s="56">
        <f>H14/G14-1</f>
        <v>6.450002885983297E-2</v>
      </c>
      <c r="H15" s="56"/>
      <c r="I15" s="19"/>
      <c r="J15" s="56"/>
      <c r="K15" s="56"/>
      <c r="L15" s="19"/>
      <c r="M15" s="56"/>
      <c r="N15" s="56"/>
      <c r="O15" s="19"/>
      <c r="P15" s="56"/>
      <c r="Q15" s="56"/>
      <c r="R15" s="19"/>
      <c r="S15" s="56"/>
      <c r="T15" s="56"/>
      <c r="U15" s="19"/>
      <c r="V15" s="56"/>
      <c r="W15" s="56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4" t="s">
        <v>15</v>
      </c>
      <c r="B36" s="54"/>
      <c r="C36" s="54"/>
      <c r="D36" s="54"/>
      <c r="E36" s="54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65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44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45</v>
      </c>
      <c r="B58" s="6">
        <v>484399</v>
      </c>
      <c r="C58" s="6">
        <v>264032</v>
      </c>
      <c r="D58" s="4">
        <f t="shared" si="0"/>
        <v>1.8346223185068478</v>
      </c>
    </row>
    <row r="59" spans="1:21" x14ac:dyDescent="0.25">
      <c r="A59" s="1" t="s">
        <v>46</v>
      </c>
      <c r="B59" s="6">
        <v>420756</v>
      </c>
      <c r="C59" s="6">
        <v>236074</v>
      </c>
      <c r="D59" s="4">
        <f t="shared" si="0"/>
        <v>1.7823055482602912</v>
      </c>
    </row>
    <row r="60" spans="1:21" s="9" customFormat="1" x14ac:dyDescent="0.25">
      <c r="A60" s="1" t="s">
        <v>47</v>
      </c>
      <c r="B60" s="6">
        <v>582461</v>
      </c>
      <c r="C60" s="6">
        <v>282461</v>
      </c>
      <c r="D60" s="4">
        <f t="shared" si="0"/>
        <v>2.0620935279560717</v>
      </c>
    </row>
    <row r="61" spans="1:21" s="9" customFormat="1" x14ac:dyDescent="0.25">
      <c r="A61" s="1" t="s">
        <v>51</v>
      </c>
      <c r="B61" s="6">
        <v>475698</v>
      </c>
      <c r="C61" s="6">
        <v>230192</v>
      </c>
      <c r="D61" s="4">
        <f t="shared" si="0"/>
        <v>2.0665270730520611</v>
      </c>
    </row>
    <row r="62" spans="1:21" s="9" customFormat="1" x14ac:dyDescent="0.25">
      <c r="A62" s="1" t="s">
        <v>6</v>
      </c>
      <c r="B62" s="6">
        <v>433814</v>
      </c>
      <c r="C62" s="6">
        <v>222878</v>
      </c>
      <c r="D62" s="4">
        <f t="shared" si="0"/>
        <v>1.9464191171851866</v>
      </c>
    </row>
    <row r="63" spans="1:21" s="9" customFormat="1" x14ac:dyDescent="0.25">
      <c r="A63" s="1" t="s">
        <v>7</v>
      </c>
      <c r="B63" s="6">
        <v>411236</v>
      </c>
      <c r="C63" s="6">
        <v>234385</v>
      </c>
      <c r="D63" s="4">
        <f t="shared" si="0"/>
        <v>1.7545320732982059</v>
      </c>
    </row>
    <row r="64" spans="1:21" s="9" customFormat="1" x14ac:dyDescent="0.25">
      <c r="A64" s="1" t="s">
        <v>8</v>
      </c>
      <c r="B64" s="6">
        <v>386941</v>
      </c>
      <c r="C64" s="6">
        <v>233112</v>
      </c>
      <c r="D64" s="4">
        <f t="shared" ref="D64" si="1">B64/C64</f>
        <v>1.6598930985963829</v>
      </c>
    </row>
    <row r="65" spans="1:21" s="9" customFormat="1" x14ac:dyDescent="0.25">
      <c r="A65" s="1" t="s">
        <v>2</v>
      </c>
      <c r="B65" s="6">
        <v>470687</v>
      </c>
      <c r="C65" s="6">
        <v>241101</v>
      </c>
      <c r="D65" s="4">
        <f t="shared" si="0"/>
        <v>1.9522399326423365</v>
      </c>
    </row>
    <row r="66" spans="1:21" s="9" customFormat="1" x14ac:dyDescent="0.25">
      <c r="A66" s="1"/>
      <c r="B66" s="6"/>
      <c r="C66" s="6"/>
      <c r="D66" s="4"/>
    </row>
    <row r="67" spans="1:21" x14ac:dyDescent="0.25">
      <c r="A67" s="7" t="str">
        <f>"Non-Residential Deliveries ("&amp;'Consumption Input'!$C$9&amp;")"</f>
        <v>Non-Residential Deliveries (kWh)</v>
      </c>
    </row>
    <row r="68" spans="1:21" x14ac:dyDescent="0.25">
      <c r="A68" s="2" t="s">
        <v>3</v>
      </c>
      <c r="B68" s="3" t="s">
        <v>0</v>
      </c>
      <c r="C68" s="3" t="s">
        <v>1</v>
      </c>
    </row>
    <row r="69" spans="1:21" x14ac:dyDescent="0.25">
      <c r="A69" s="1" t="s">
        <v>6</v>
      </c>
      <c r="B69" s="6">
        <f>'Consumption Input'!G17</f>
        <v>478521</v>
      </c>
      <c r="C69" s="6">
        <f>'Consumption Input'!C17</f>
        <v>476112</v>
      </c>
      <c r="D69" s="4">
        <f>B69/C69</f>
        <v>1.0050597338441376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7</v>
      </c>
      <c r="B70" s="6">
        <f>'Consumption Input'!G18</f>
        <v>491644</v>
      </c>
      <c r="C70" s="6">
        <f>'Consumption Input'!C18</f>
        <v>518215</v>
      </c>
      <c r="D70" s="4">
        <f t="shared" ref="D70:D83" si="2">B70/C70</f>
        <v>0.94872591491948322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8</v>
      </c>
      <c r="B71" s="6">
        <f>'Consumption Input'!G19</f>
        <v>450294</v>
      </c>
      <c r="C71" s="6">
        <f>'Consumption Input'!C19</f>
        <v>465518</v>
      </c>
      <c r="D71" s="4">
        <f t="shared" si="2"/>
        <v>0.96729664588694741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2</v>
      </c>
      <c r="B72" s="6">
        <f>'Consumption Input'!G20</f>
        <v>494447</v>
      </c>
      <c r="C72" s="6">
        <f>'Consumption Input'!C20</f>
        <v>679342</v>
      </c>
      <c r="D72" s="4">
        <f t="shared" si="2"/>
        <v>0.72783222588916918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9</v>
      </c>
      <c r="B73" s="6">
        <f>'Consumption Input'!G21</f>
        <v>643205</v>
      </c>
      <c r="C73" s="6">
        <f>'Consumption Input'!C21</f>
        <v>927597</v>
      </c>
      <c r="D73" s="4">
        <f t="shared" si="2"/>
        <v>0.69340996143799516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10</v>
      </c>
      <c r="B74" s="6">
        <v>1114742</v>
      </c>
      <c r="C74" s="6">
        <v>1559898</v>
      </c>
      <c r="D74" s="4">
        <f t="shared" si="2"/>
        <v>0.71462493060443699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11</v>
      </c>
      <c r="B75" s="49">
        <v>1207707</v>
      </c>
      <c r="C75" s="49">
        <v>1540109</v>
      </c>
      <c r="D75" s="4">
        <f t="shared" si="2"/>
        <v>0.78416982174638283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44</v>
      </c>
      <c r="B76" s="50">
        <v>770651</v>
      </c>
      <c r="C76" s="50">
        <v>956027</v>
      </c>
      <c r="D76" s="4">
        <f t="shared" si="2"/>
        <v>0.80609752653429245</v>
      </c>
    </row>
    <row r="77" spans="1:21" x14ac:dyDescent="0.25">
      <c r="A77" s="1" t="s">
        <v>45</v>
      </c>
      <c r="B77" s="49">
        <v>456173</v>
      </c>
      <c r="C77" s="49">
        <v>619499</v>
      </c>
      <c r="D77" s="4">
        <f t="shared" si="2"/>
        <v>0.73635792793854393</v>
      </c>
    </row>
    <row r="78" spans="1:21" x14ac:dyDescent="0.25">
      <c r="A78" s="52" t="s">
        <v>46</v>
      </c>
      <c r="B78" s="49">
        <v>345799</v>
      </c>
      <c r="C78" s="49">
        <v>508665</v>
      </c>
      <c r="D78" s="4">
        <f t="shared" si="2"/>
        <v>0.67981677528432272</v>
      </c>
    </row>
    <row r="79" spans="1:21" x14ac:dyDescent="0.25">
      <c r="A79" s="1" t="s">
        <v>47</v>
      </c>
      <c r="B79" s="6">
        <v>406481</v>
      </c>
      <c r="C79" s="6">
        <v>466618</v>
      </c>
      <c r="D79" s="4">
        <f t="shared" si="2"/>
        <v>0.87112155981980977</v>
      </c>
      <c r="E79" s="4"/>
      <c r="F79" s="4"/>
      <c r="I79" s="4"/>
      <c r="L79" s="4"/>
      <c r="O79" s="4"/>
      <c r="R79" s="4"/>
      <c r="U79" s="4"/>
    </row>
    <row r="80" spans="1:21" s="9" customFormat="1" x14ac:dyDescent="0.25">
      <c r="A80" s="1" t="s">
        <v>51</v>
      </c>
      <c r="B80" s="6">
        <v>435205</v>
      </c>
      <c r="C80" s="6">
        <v>496921</v>
      </c>
      <c r="D80" s="4">
        <f t="shared" si="2"/>
        <v>0.87580319608146973</v>
      </c>
      <c r="E80" s="4"/>
      <c r="F80" s="4"/>
      <c r="I80" s="4"/>
      <c r="L80" s="4"/>
      <c r="O80" s="4"/>
      <c r="R80" s="4"/>
      <c r="U80" s="4"/>
    </row>
    <row r="81" spans="1:21" s="9" customFormat="1" x14ac:dyDescent="0.25">
      <c r="A81" s="1" t="s">
        <v>6</v>
      </c>
      <c r="B81" s="6">
        <v>437561</v>
      </c>
      <c r="C81" s="6">
        <v>477721</v>
      </c>
      <c r="D81" s="4">
        <f t="shared" si="2"/>
        <v>0.91593419590095471</v>
      </c>
      <c r="E81" s="4"/>
      <c r="F81" s="4"/>
      <c r="I81" s="4"/>
      <c r="L81" s="4"/>
      <c r="O81" s="4"/>
      <c r="R81" s="4"/>
      <c r="U81" s="4"/>
    </row>
    <row r="82" spans="1:21" s="9" customFormat="1" x14ac:dyDescent="0.25">
      <c r="A82" s="1" t="s">
        <v>7</v>
      </c>
      <c r="B82" s="6">
        <v>390447</v>
      </c>
      <c r="C82" s="6">
        <v>493455</v>
      </c>
      <c r="D82" s="4">
        <f t="shared" si="2"/>
        <v>0.79125148189804539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8</v>
      </c>
      <c r="B83" s="6">
        <v>407986</v>
      </c>
      <c r="C83" s="6">
        <v>450560</v>
      </c>
      <c r="D83" s="4">
        <f t="shared" si="2"/>
        <v>0.90550870028409092</v>
      </c>
      <c r="E83" s="4"/>
      <c r="F83" s="4"/>
      <c r="I83" s="4"/>
      <c r="L83" s="4"/>
      <c r="O83" s="4"/>
      <c r="R83" s="4"/>
      <c r="U83" s="4"/>
    </row>
    <row r="84" spans="1:21" s="9" customFormat="1" x14ac:dyDescent="0.25">
      <c r="A84" s="1" t="s">
        <v>2</v>
      </c>
      <c r="B84" s="6">
        <v>511668</v>
      </c>
      <c r="C84" s="6">
        <v>494447</v>
      </c>
      <c r="D84" s="4">
        <f t="shared" ref="D84" si="3">B84/C84</f>
        <v>1.0348288087499773</v>
      </c>
      <c r="E84" s="4"/>
      <c r="F84" s="4"/>
      <c r="I84" s="4"/>
      <c r="L84" s="4"/>
      <c r="O84" s="4"/>
      <c r="R84" s="4"/>
      <c r="U84" s="4"/>
    </row>
    <row r="85" spans="1:21" x14ac:dyDescent="0.25">
      <c r="A85" s="1"/>
      <c r="B85" s="6"/>
      <c r="C85" s="6"/>
      <c r="D85" s="4"/>
      <c r="E85" s="4"/>
      <c r="F85" s="4"/>
      <c r="I85" s="4"/>
      <c r="L85" s="4"/>
      <c r="O85" s="4"/>
      <c r="R85" s="4"/>
      <c r="U85" s="4"/>
    </row>
    <row r="86" spans="1:21" x14ac:dyDescent="0.25">
      <c r="A86" s="1"/>
      <c r="B86" s="6"/>
      <c r="C86" s="6"/>
      <c r="D86" s="4"/>
      <c r="E86" s="4"/>
      <c r="F86" s="4"/>
      <c r="I86" s="4"/>
      <c r="L86" s="4"/>
      <c r="O86" s="4"/>
      <c r="R86" s="4"/>
      <c r="U86" s="4"/>
    </row>
    <row r="87" spans="1:21" x14ac:dyDescent="0.25">
      <c r="A87" s="1"/>
      <c r="B87" s="6"/>
      <c r="C87" s="6"/>
      <c r="D87" s="4"/>
      <c r="E87" s="4"/>
      <c r="F87" s="4"/>
      <c r="I87" s="4"/>
      <c r="L87" s="4"/>
      <c r="O87" s="4"/>
      <c r="R87" s="4"/>
      <c r="U87" s="4"/>
    </row>
    <row r="88" spans="1:21" x14ac:dyDescent="0.25">
      <c r="A88" s="1"/>
      <c r="B88" s="6"/>
      <c r="C88" s="6"/>
      <c r="D88" s="4"/>
      <c r="E88" s="4"/>
      <c r="F88" s="4"/>
      <c r="I88" s="4"/>
      <c r="L88" s="4"/>
      <c r="O88" s="4"/>
      <c r="R88" s="4"/>
      <c r="U88" s="4"/>
    </row>
    <row r="89" spans="1:21" x14ac:dyDescent="0.25">
      <c r="A89" s="1"/>
      <c r="B89" s="6"/>
      <c r="C89" s="6"/>
      <c r="D89" s="4"/>
      <c r="E89" s="4"/>
      <c r="F89" s="4"/>
      <c r="I89" s="4"/>
      <c r="L89" s="4"/>
      <c r="O89" s="4"/>
      <c r="R89" s="4"/>
      <c r="U89" s="4"/>
    </row>
  </sheetData>
  <mergeCells count="30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V8:W8"/>
    <mergeCell ref="D8:E8"/>
    <mergeCell ref="G8:H8"/>
    <mergeCell ref="J8:K8"/>
    <mergeCell ref="M8:N8"/>
    <mergeCell ref="A36:E36"/>
    <mergeCell ref="S11:T11"/>
    <mergeCell ref="V11:W11"/>
    <mergeCell ref="D15:E15"/>
    <mergeCell ref="G15:H15"/>
    <mergeCell ref="J15:K15"/>
    <mergeCell ref="D11:E11"/>
    <mergeCell ref="G11:H11"/>
    <mergeCell ref="J11:K11"/>
    <mergeCell ref="M11:N11"/>
    <mergeCell ref="P11:Q11"/>
    <mergeCell ref="M15:N15"/>
    <mergeCell ref="P15:Q15"/>
    <mergeCell ref="S15:T15"/>
    <mergeCell ref="V15:W15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5"/>
  <sheetViews>
    <sheetView showGridLines="0" topLeftCell="A10" zoomScaleNormal="100" workbookViewId="0">
      <selection activeCell="G33" sqref="G33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14</v>
      </c>
      <c r="B1" s="62"/>
      <c r="C1" s="62"/>
      <c r="D1" s="62"/>
      <c r="E1" s="62"/>
      <c r="F1" s="62"/>
      <c r="G1" s="62"/>
      <c r="H1" s="6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3" t="str">
        <f>C8</f>
        <v>Block Island Utility District</v>
      </c>
      <c r="D5" s="63"/>
      <c r="E5" s="63"/>
      <c r="F5" s="63"/>
      <c r="G5" s="63"/>
      <c r="H5" s="63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3"/>
      <c r="D6" s="63"/>
      <c r="E6" s="63"/>
      <c r="F6" s="63"/>
      <c r="G6" s="63"/>
      <c r="H6" s="6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13</v>
      </c>
      <c r="C8" s="65" t="s">
        <v>41</v>
      </c>
      <c r="D8" s="65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5" t="s">
        <v>37</v>
      </c>
      <c r="D9" s="65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60"/>
      <c r="C11" s="60"/>
      <c r="D11" s="60"/>
      <c r="E11" s="60"/>
      <c r="F11" s="60"/>
      <c r="G11" s="60"/>
      <c r="H11" s="60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4" t="str">
        <f>"Input Customer Deliveries ("&amp;C9&amp;")"</f>
        <v>Input Customer Deliveries (kWh)</v>
      </c>
      <c r="C13" s="64"/>
      <c r="D13" s="64"/>
      <c r="E13" s="64"/>
      <c r="F13" s="64"/>
      <c r="G13" s="64"/>
      <c r="H13" s="6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8" t="s">
        <v>39</v>
      </c>
      <c r="C14" s="58"/>
      <c r="D14" s="58"/>
      <c r="E14" s="58"/>
      <c r="F14" s="58"/>
      <c r="G14" s="58"/>
      <c r="H14" s="5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6" t="s">
        <v>53</v>
      </c>
      <c r="C15" s="66"/>
      <c r="D15" s="66"/>
      <c r="E15" s="33"/>
      <c r="F15" s="66" t="s">
        <v>52</v>
      </c>
      <c r="G15" s="66"/>
      <c r="H15" s="66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43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44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45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46</v>
      </c>
      <c r="B26" s="20">
        <v>236074</v>
      </c>
      <c r="C26" s="20">
        <v>508665</v>
      </c>
      <c r="D26" s="20"/>
      <c r="E26" s="21"/>
      <c r="F26" s="20">
        <v>420756</v>
      </c>
      <c r="G26" s="20">
        <v>345799</v>
      </c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7" t="s">
        <v>47</v>
      </c>
      <c r="B27" s="20">
        <v>282865</v>
      </c>
      <c r="C27" s="20">
        <v>582461</v>
      </c>
      <c r="D27" s="20"/>
      <c r="E27" s="21"/>
      <c r="F27" s="20">
        <v>466618</v>
      </c>
      <c r="G27" s="20">
        <v>406481</v>
      </c>
      <c r="H27" s="20"/>
      <c r="I27" s="28"/>
      <c r="J27" s="28"/>
      <c r="K27" s="44"/>
      <c r="L27" s="44"/>
      <c r="M27" s="44"/>
      <c r="N27" s="44"/>
      <c r="O27" s="4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7" t="s">
        <v>51</v>
      </c>
      <c r="B28" s="20">
        <v>230192</v>
      </c>
      <c r="C28" s="20">
        <v>496921</v>
      </c>
      <c r="D28" s="53">
        <v>2020</v>
      </c>
      <c r="E28" s="21"/>
      <c r="F28" s="20">
        <v>475698</v>
      </c>
      <c r="G28" s="20">
        <v>435205</v>
      </c>
      <c r="H28" s="53">
        <v>2021</v>
      </c>
      <c r="I28" s="28"/>
      <c r="J28" s="28"/>
      <c r="K28" s="44"/>
      <c r="L28" s="44"/>
      <c r="M28" s="44"/>
      <c r="N28" s="44"/>
      <c r="O28" s="4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7" t="s">
        <v>6</v>
      </c>
      <c r="B29" s="20">
        <v>222878</v>
      </c>
      <c r="C29" s="20">
        <v>477721</v>
      </c>
      <c r="D29" s="53">
        <v>2020</v>
      </c>
      <c r="E29" s="21"/>
      <c r="F29" s="20">
        <v>433814</v>
      </c>
      <c r="G29" s="20">
        <v>437561</v>
      </c>
      <c r="H29" s="53">
        <v>2021</v>
      </c>
      <c r="I29" s="28"/>
      <c r="J29" s="28"/>
      <c r="K29" s="44"/>
      <c r="L29" s="44"/>
      <c r="M29" s="44"/>
      <c r="N29" s="44"/>
      <c r="O29" s="44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15" customHeight="1" x14ac:dyDescent="0.25">
      <c r="A30" s="37" t="s">
        <v>7</v>
      </c>
      <c r="B30" s="20">
        <v>234385</v>
      </c>
      <c r="C30" s="20">
        <v>493455</v>
      </c>
      <c r="D30" s="53">
        <v>2020</v>
      </c>
      <c r="E30" s="21"/>
      <c r="F30" s="20">
        <v>411236</v>
      </c>
      <c r="G30" s="20">
        <v>390447</v>
      </c>
      <c r="H30" s="53">
        <v>2021</v>
      </c>
      <c r="I30" s="28"/>
      <c r="J30" s="28"/>
      <c r="K30" s="44"/>
      <c r="L30" s="44"/>
      <c r="M30" s="44"/>
      <c r="N30" s="44"/>
      <c r="O30" s="4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ht="15" customHeight="1" x14ac:dyDescent="0.25">
      <c r="A31" s="37" t="s">
        <v>8</v>
      </c>
      <c r="B31" s="20">
        <v>233112</v>
      </c>
      <c r="C31" s="20">
        <v>150560</v>
      </c>
      <c r="D31" s="53">
        <v>2020</v>
      </c>
      <c r="E31" s="21"/>
      <c r="F31" s="20">
        <v>386941</v>
      </c>
      <c r="G31" s="20">
        <v>407986</v>
      </c>
      <c r="H31" s="53">
        <v>2021</v>
      </c>
      <c r="I31" s="28"/>
      <c r="J31" s="28"/>
      <c r="K31" s="44"/>
      <c r="L31" s="44"/>
      <c r="M31" s="44"/>
      <c r="N31" s="44"/>
      <c r="O31" s="44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5" customHeight="1" x14ac:dyDescent="0.25">
      <c r="A32" s="37" t="s">
        <v>2</v>
      </c>
      <c r="B32" s="20">
        <v>241101</v>
      </c>
      <c r="C32" s="20">
        <v>494447</v>
      </c>
      <c r="D32" s="53">
        <v>2020</v>
      </c>
      <c r="E32" s="21"/>
      <c r="F32" s="20">
        <v>470687</v>
      </c>
      <c r="G32" s="20">
        <v>511668</v>
      </c>
      <c r="H32" s="53">
        <v>2021</v>
      </c>
      <c r="I32" s="28"/>
      <c r="J32" s="28"/>
      <c r="K32" s="44"/>
      <c r="L32" s="44"/>
      <c r="M32" s="44"/>
      <c r="N32" s="44"/>
      <c r="O32" s="4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ht="15" customHeight="1" x14ac:dyDescent="0.25">
      <c r="A33" s="31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ht="15" customHeight="1" x14ac:dyDescent="0.25">
      <c r="A34" s="33"/>
      <c r="B34" s="59"/>
      <c r="C34" s="59"/>
      <c r="D34" s="59"/>
      <c r="E34" s="59"/>
      <c r="F34" s="59"/>
      <c r="G34" s="59"/>
      <c r="H34" s="5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ht="15" customHeight="1" x14ac:dyDescent="0.25">
      <c r="A35" s="3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ht="23.25" x14ac:dyDescent="0.35">
      <c r="A36" s="34"/>
      <c r="B36" s="64"/>
      <c r="C36" s="64"/>
      <c r="D36" s="64"/>
      <c r="E36" s="64"/>
      <c r="F36" s="64"/>
      <c r="G36" s="64"/>
      <c r="H36" s="6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58"/>
      <c r="C37" s="58"/>
      <c r="D37" s="58"/>
      <c r="E37" s="58"/>
      <c r="F37" s="58"/>
      <c r="G37" s="58"/>
      <c r="H37" s="58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5"/>
      <c r="D38" s="36"/>
      <c r="E38" s="36"/>
      <c r="F38" s="36"/>
      <c r="G38" s="36"/>
      <c r="H38" s="31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4"/>
      <c r="B39" s="31"/>
      <c r="C39" s="37"/>
      <c r="D39" s="36"/>
      <c r="E39" s="36"/>
      <c r="F39" s="36"/>
      <c r="G39" s="36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31"/>
      <c r="C40" s="37"/>
      <c r="D40" s="36"/>
      <c r="E40" s="36"/>
      <c r="F40" s="36"/>
      <c r="G40" s="36"/>
      <c r="H40" s="29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7"/>
      <c r="D41" s="36"/>
      <c r="E41" s="36"/>
      <c r="F41" s="36"/>
      <c r="G41" s="36"/>
      <c r="H41" s="29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4"/>
      <c r="B42" s="31"/>
      <c r="C42" s="37"/>
      <c r="D42" s="36"/>
      <c r="E42" s="36"/>
      <c r="F42" s="36"/>
      <c r="G42" s="36"/>
      <c r="H42" s="29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4"/>
      <c r="B43" s="31"/>
      <c r="C43" s="37"/>
      <c r="D43" s="36"/>
      <c r="E43" s="36"/>
      <c r="F43" s="36"/>
      <c r="G43" s="36"/>
      <c r="H43" s="29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4"/>
      <c r="B44" s="31"/>
      <c r="C44" s="37"/>
      <c r="D44" s="36"/>
      <c r="E44" s="36"/>
      <c r="F44" s="36"/>
      <c r="G44" s="36"/>
      <c r="H44" s="29"/>
      <c r="I44" s="28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4"/>
      <c r="B45" s="31"/>
      <c r="C45" s="37"/>
      <c r="D45" s="36"/>
      <c r="E45" s="36"/>
      <c r="F45" s="36"/>
      <c r="G45" s="36"/>
      <c r="H45" s="29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4"/>
      <c r="B46" s="31"/>
      <c r="C46" s="31"/>
      <c r="D46" s="36"/>
      <c r="E46" s="36"/>
      <c r="F46" s="36"/>
      <c r="G46" s="36"/>
      <c r="H46" s="28"/>
      <c r="I46" s="28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4"/>
      <c r="B47" s="31"/>
      <c r="C47" s="31"/>
      <c r="D47" s="28"/>
      <c r="E47" s="28"/>
      <c r="F47" s="28"/>
      <c r="G47" s="28"/>
      <c r="H47" s="28"/>
      <c r="I47" s="28"/>
      <c r="J47" s="28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8"/>
      <c r="E48" s="28"/>
      <c r="F48" s="28"/>
      <c r="G48" s="28"/>
      <c r="H48" s="28"/>
      <c r="I48" s="28"/>
      <c r="J48" s="28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A67" s="31"/>
      <c r="B67" s="31"/>
      <c r="C67" s="3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A68" s="31"/>
      <c r="B68" s="31"/>
      <c r="C68" s="3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A69" s="31"/>
      <c r="B69" s="31"/>
      <c r="C69" s="3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A70" s="31"/>
      <c r="B70" s="31"/>
      <c r="C70" s="3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A71" s="31"/>
      <c r="B71" s="31"/>
      <c r="C71" s="3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A72" s="31"/>
      <c r="B72" s="31"/>
      <c r="C72" s="3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  <row r="290" spans="9:71" x14ac:dyDescent="0.25"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</row>
    <row r="291" spans="9:71" x14ac:dyDescent="0.25"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</row>
    <row r="292" spans="9:71" x14ac:dyDescent="0.25"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</row>
    <row r="293" spans="9:71" x14ac:dyDescent="0.25"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</row>
    <row r="294" spans="9:71" x14ac:dyDescent="0.25"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</row>
    <row r="295" spans="9:71" x14ac:dyDescent="0.25"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</row>
  </sheetData>
  <mergeCells count="12">
    <mergeCell ref="B37:H37"/>
    <mergeCell ref="B34:H34"/>
    <mergeCell ref="B11:H11"/>
    <mergeCell ref="A1:H4"/>
    <mergeCell ref="C5:H6"/>
    <mergeCell ref="B36:H36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abSelected="1" topLeftCell="A10" zoomScaleNormal="100" workbookViewId="0">
      <selection activeCell="E30" sqref="E30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16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8</v>
      </c>
      <c r="E8" s="26">
        <v>14364</v>
      </c>
      <c r="G8" s="26">
        <v>7524</v>
      </c>
      <c r="H8" s="8">
        <v>13775</v>
      </c>
      <c r="I8" s="26">
        <v>19857</v>
      </c>
      <c r="K8" s="26"/>
      <c r="M8" s="26">
        <f>SUM(E8:L8)</f>
        <v>55520</v>
      </c>
      <c r="N8" s="8"/>
      <c r="T8" s="29"/>
      <c r="U8" s="29"/>
      <c r="V8" s="29"/>
      <c r="W8" s="29"/>
      <c r="X8" s="29"/>
    </row>
    <row r="9" spans="1:24" x14ac:dyDescent="0.25">
      <c r="C9" s="25" t="s">
        <v>19</v>
      </c>
      <c r="D9" s="25"/>
      <c r="E9" s="25" t="s">
        <v>20</v>
      </c>
      <c r="F9" s="25"/>
      <c r="G9" s="25" t="s">
        <v>21</v>
      </c>
      <c r="H9" s="25"/>
      <c r="I9" s="25" t="s">
        <v>22</v>
      </c>
      <c r="J9" s="25"/>
      <c r="K9" s="25" t="s">
        <v>23</v>
      </c>
      <c r="L9" s="25"/>
      <c r="M9" s="25" t="s">
        <v>24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8</v>
      </c>
      <c r="E12" s="26">
        <v>12064.31</v>
      </c>
      <c r="G12" s="26">
        <v>6841.81</v>
      </c>
      <c r="H12" s="8">
        <v>13775</v>
      </c>
      <c r="I12" s="26">
        <v>21346.98</v>
      </c>
      <c r="K12" s="26"/>
      <c r="M12" s="26">
        <v>41159.08</v>
      </c>
      <c r="N12" s="8"/>
      <c r="T12" s="29"/>
      <c r="U12" s="29"/>
      <c r="V12" s="29"/>
      <c r="W12" s="29"/>
      <c r="X12" s="29"/>
    </row>
    <row r="13" spans="1:24" x14ac:dyDescent="0.25">
      <c r="C13" s="25" t="s">
        <v>25</v>
      </c>
      <c r="D13" s="25"/>
      <c r="E13" s="25" t="s">
        <v>20</v>
      </c>
      <c r="F13" s="25"/>
      <c r="G13" s="25" t="s">
        <v>21</v>
      </c>
      <c r="H13" s="25"/>
      <c r="I13" s="25" t="s">
        <v>22</v>
      </c>
      <c r="J13" s="25"/>
      <c r="K13" s="25" t="s">
        <v>23</v>
      </c>
      <c r="L13" s="25"/>
      <c r="M13" s="25" t="s">
        <v>24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42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26</v>
      </c>
      <c r="D17" s="25"/>
      <c r="E17" s="25" t="s">
        <v>20</v>
      </c>
      <c r="F17" s="25"/>
      <c r="G17" s="25" t="s">
        <v>21</v>
      </c>
      <c r="H17" s="25"/>
      <c r="I17" s="25" t="s">
        <v>22</v>
      </c>
      <c r="J17" s="25"/>
      <c r="K17" s="25" t="s">
        <v>23</v>
      </c>
      <c r="L17" s="25"/>
      <c r="M17" s="25" t="s">
        <v>24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42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27</v>
      </c>
      <c r="D21" s="25"/>
      <c r="E21" s="25" t="s">
        <v>20</v>
      </c>
      <c r="F21" s="25"/>
      <c r="G21" s="25" t="s">
        <v>21</v>
      </c>
      <c r="H21" s="25"/>
      <c r="I21" s="25" t="s">
        <v>22</v>
      </c>
      <c r="J21" s="25"/>
      <c r="K21" s="25" t="s">
        <v>23</v>
      </c>
      <c r="L21" s="25"/>
      <c r="M21" s="25" t="s">
        <v>24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29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8</v>
      </c>
      <c r="D29" s="41"/>
      <c r="E29" s="20">
        <v>174</v>
      </c>
      <c r="F29" s="41"/>
      <c r="G29" s="26">
        <v>55520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19</v>
      </c>
      <c r="D30" s="25"/>
      <c r="E30" s="27" t="s">
        <v>30</v>
      </c>
      <c r="F30" s="25"/>
      <c r="G30" s="27" t="s">
        <v>31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8</v>
      </c>
      <c r="D33" s="41"/>
      <c r="E33" s="20">
        <v>192</v>
      </c>
      <c r="F33" s="41"/>
      <c r="G33" s="26">
        <v>41159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25</v>
      </c>
      <c r="D34" s="25"/>
      <c r="E34" s="27" t="s">
        <v>30</v>
      </c>
      <c r="F34" s="25"/>
      <c r="G34" s="27" t="s">
        <v>31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42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26</v>
      </c>
      <c r="D38" s="25"/>
      <c r="E38" s="27" t="s">
        <v>30</v>
      </c>
      <c r="F38" s="25"/>
      <c r="G38" s="27" t="s">
        <v>31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42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27</v>
      </c>
      <c r="D42" s="25"/>
      <c r="E42" s="27" t="s">
        <v>30</v>
      </c>
      <c r="F42" s="25"/>
      <c r="G42" s="27" t="s">
        <v>31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32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33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 t="s">
        <v>2</v>
      </c>
      <c r="D50" s="25"/>
      <c r="E50" s="26">
        <v>231441</v>
      </c>
      <c r="F50" s="25"/>
      <c r="G50" s="24" t="s">
        <v>8</v>
      </c>
      <c r="H50" s="25"/>
      <c r="I50" s="26">
        <v>290982</v>
      </c>
      <c r="K50" s="29"/>
      <c r="L50" s="29"/>
      <c r="M50" s="29"/>
      <c r="T50" s="29"/>
      <c r="U50" s="29"/>
      <c r="V50" s="29"/>
    </row>
    <row r="51" spans="1:22" x14ac:dyDescent="0.25">
      <c r="C51" s="25" t="s">
        <v>19</v>
      </c>
      <c r="D51" s="25"/>
      <c r="E51" s="27" t="s">
        <v>34</v>
      </c>
      <c r="F51" s="25"/>
      <c r="G51" s="25" t="s">
        <v>19</v>
      </c>
      <c r="H51" s="25"/>
      <c r="I51" s="27" t="s">
        <v>34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25"/>
      <c r="D52" s="25"/>
      <c r="E52" s="25"/>
      <c r="F52" s="25"/>
      <c r="G52" s="25"/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 t="s">
        <v>2</v>
      </c>
      <c r="D55" s="25"/>
      <c r="E55" s="26">
        <v>231394</v>
      </c>
      <c r="F55" s="25"/>
      <c r="G55" s="24" t="s">
        <v>8</v>
      </c>
      <c r="H55" s="25"/>
      <c r="I55" s="26">
        <v>214716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27" t="s">
        <v>35</v>
      </c>
      <c r="D56" s="25"/>
      <c r="E56" s="27" t="s">
        <v>34</v>
      </c>
      <c r="F56" s="25"/>
      <c r="G56" s="27" t="s">
        <v>36</v>
      </c>
      <c r="H56" s="25"/>
      <c r="I56" s="27" t="s">
        <v>34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2021-06-15T16:21:54Z</dcterms:modified>
</cp:coreProperties>
</file>